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 firstSheet="1" activeTab="1"/>
  </bookViews>
  <sheets>
    <sheet name="2019 Caixinha ONG" sheetId="2" state="hidden" r:id="rId1"/>
    <sheet name="2019 Despesas Totais" sheetId="4" r:id="rId2"/>
  </sheets>
  <definedNames>
    <definedName name="DatadeIníciodoAnoFiscal" localSheetId="1">#REF!</definedName>
    <definedName name="DatadeIníciodoAnoFiscal">#REF!</definedName>
  </definedNames>
  <calcPr calcId="145621"/>
</workbook>
</file>

<file path=xl/calcChain.xml><?xml version="1.0" encoding="utf-8"?>
<calcChain xmlns="http://schemas.openxmlformats.org/spreadsheetml/2006/main">
  <c r="G31" i="2" l="1"/>
  <c r="G33" i="2"/>
  <c r="F23" i="4"/>
  <c r="F15" i="4"/>
  <c r="F27" i="4" s="1"/>
  <c r="E15" i="4"/>
  <c r="E26" i="4"/>
  <c r="E27" i="4" s="1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D11" i="4" s="1"/>
  <c r="D29" i="4" s="1"/>
  <c r="E4" i="4" s="1"/>
  <c r="E11" i="4" s="1"/>
  <c r="E29" i="4" s="1"/>
  <c r="F4" i="4" s="1"/>
  <c r="F11" i="4" s="1"/>
  <c r="F29" i="4" s="1"/>
  <c r="G4" i="4" s="1"/>
  <c r="G11" i="4" s="1"/>
  <c r="G29" i="4" s="1"/>
  <c r="H4" i="4" s="1"/>
  <c r="H11" i="4" s="1"/>
  <c r="H29" i="4" s="1"/>
  <c r="I4" i="4" s="1"/>
  <c r="I11" i="4" s="1"/>
  <c r="I29" i="4" s="1"/>
  <c r="J4" i="4" s="1"/>
  <c r="J11" i="4" s="1"/>
  <c r="J29" i="4" s="1"/>
  <c r="K4" i="4" s="1"/>
  <c r="K11" i="4" s="1"/>
  <c r="K29" i="4" s="1"/>
  <c r="L4" i="4" s="1"/>
  <c r="L11" i="4" s="1"/>
  <c r="L29" i="4" s="1"/>
  <c r="M4" i="4" s="1"/>
  <c r="M11" i="4" s="1"/>
  <c r="M29" i="4" s="1"/>
  <c r="N4" i="4" s="1"/>
  <c r="N11" i="4" s="1"/>
  <c r="N29" i="4" s="1"/>
  <c r="O4" i="4" s="1"/>
  <c r="O11" i="4" s="1"/>
  <c r="O29" i="4" s="1"/>
  <c r="P4" i="4" s="1"/>
  <c r="P11" i="4" s="1"/>
  <c r="P29" i="4" s="1"/>
  <c r="D27" i="4"/>
  <c r="G27" i="4"/>
  <c r="H27" i="4"/>
  <c r="I27" i="4"/>
  <c r="J27" i="4"/>
  <c r="K27" i="4"/>
  <c r="L27" i="4"/>
  <c r="M27" i="4"/>
  <c r="N27" i="4"/>
  <c r="O27" i="4"/>
  <c r="P27" i="4"/>
  <c r="Q27" i="4"/>
  <c r="Q10" i="4"/>
  <c r="Q9" i="4"/>
  <c r="Q8" i="4"/>
  <c r="Q7" i="4"/>
  <c r="D27" i="2"/>
  <c r="E27" i="2"/>
  <c r="E10" i="2"/>
  <c r="D10" i="2"/>
  <c r="Q10" i="2" s="1"/>
  <c r="F10" i="2"/>
  <c r="F27" i="2"/>
  <c r="G10" i="2"/>
  <c r="G27" i="2"/>
  <c r="H10" i="2"/>
  <c r="H27" i="2"/>
  <c r="I10" i="2"/>
  <c r="I27" i="2"/>
  <c r="J10" i="2"/>
  <c r="J27" i="2"/>
  <c r="K10" i="2"/>
  <c r="K27" i="2"/>
  <c r="L10" i="2"/>
  <c r="L27" i="2"/>
  <c r="M10" i="2"/>
  <c r="M27" i="2"/>
  <c r="N10" i="2"/>
  <c r="N27" i="2"/>
  <c r="O10" i="2"/>
  <c r="O27" i="2"/>
  <c r="P10" i="2"/>
  <c r="P27" i="2"/>
  <c r="Q27" i="2"/>
  <c r="Q9" i="2"/>
  <c r="Q8" i="2"/>
  <c r="Q7" i="2"/>
  <c r="H11" i="2" l="1"/>
  <c r="H29" i="2" s="1"/>
  <c r="I4" i="2" s="1"/>
  <c r="I11" i="2" s="1"/>
  <c r="I29" i="2" s="1"/>
  <c r="J4" i="2" s="1"/>
  <c r="J11" i="2" s="1"/>
  <c r="J29" i="2" s="1"/>
  <c r="K4" i="2" s="1"/>
  <c r="K11" i="2" s="1"/>
  <c r="K29" i="2" s="1"/>
  <c r="L4" i="2" s="1"/>
  <c r="L11" i="2" s="1"/>
  <c r="L29" i="2" s="1"/>
  <c r="M4" i="2" s="1"/>
  <c r="M11" i="2" s="1"/>
  <c r="M29" i="2" s="1"/>
  <c r="N4" i="2" s="1"/>
  <c r="N11" i="2" s="1"/>
  <c r="N29" i="2" s="1"/>
  <c r="O4" i="2" s="1"/>
  <c r="O11" i="2" s="1"/>
  <c r="O29" i="2" s="1"/>
  <c r="P4" i="2" s="1"/>
  <c r="P11" i="2" s="1"/>
  <c r="P29" i="2" s="1"/>
  <c r="D11" i="2"/>
  <c r="D29" i="2" s="1"/>
  <c r="E4" i="2" s="1"/>
  <c r="E11" i="2" s="1"/>
  <c r="E29" i="2" s="1"/>
  <c r="F4" i="2" s="1"/>
  <c r="F11" i="2" s="1"/>
  <c r="F29" i="2" s="1"/>
  <c r="G4" i="2" s="1"/>
  <c r="G11" i="2" s="1"/>
  <c r="G29" i="2" s="1"/>
  <c r="H4" i="2" s="1"/>
</calcChain>
</file>

<file path=xl/comments1.xml><?xml version="1.0" encoding="utf-8"?>
<comments xmlns="http://schemas.openxmlformats.org/spreadsheetml/2006/main">
  <authors>
    <author>paula melo vieira macruz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paula melo vieira macruz:</t>
        </r>
        <r>
          <rPr>
            <sz val="9"/>
            <color indexed="81"/>
            <rFont val="Tahoma"/>
            <family val="2"/>
          </rPr>
          <t xml:space="preserve">
remédio frederico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paula melo vieira macruz:</t>
        </r>
        <r>
          <rPr>
            <sz val="9"/>
            <color indexed="81"/>
            <rFont val="Tahoma"/>
            <family val="2"/>
          </rPr>
          <t xml:space="preserve">
operação magnolia 1225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paula melo vieira macruz: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paula melo vieira macruz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paula melo vieira macruz:</t>
        </r>
        <r>
          <rPr>
            <sz val="9"/>
            <color indexed="81"/>
            <rFont val="Tahoma"/>
            <family val="2"/>
          </rPr>
          <t xml:space="preserve">
remédio frederico
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paula melo vieira macruz:</t>
        </r>
        <r>
          <rPr>
            <sz val="9"/>
            <color indexed="81"/>
            <rFont val="Tahoma"/>
            <charset val="1"/>
          </rPr>
          <t xml:space="preserve">
200 oftamo +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paula melo vieira macruz:</t>
        </r>
        <r>
          <rPr>
            <sz val="9"/>
            <color indexed="81"/>
            <rFont val="Tahoma"/>
            <family val="2"/>
          </rPr>
          <t xml:space="preserve">
operação magnolia 1225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paula melo vieira macruz: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<sst xmlns="http://schemas.openxmlformats.org/spreadsheetml/2006/main" count="78" uniqueCount="39">
  <si>
    <t>Fluxo de Caixa - Aliança com a Vida</t>
  </si>
  <si>
    <t>Dinheiro em Caixa (início do mês)</t>
  </si>
  <si>
    <t>Recibos de Caixa</t>
  </si>
  <si>
    <t>Vendas em Dinheiro (Lojinha)</t>
  </si>
  <si>
    <t xml:space="preserve">Doações </t>
  </si>
  <si>
    <t>Vakinhas</t>
  </si>
  <si>
    <t>Despesas</t>
  </si>
  <si>
    <t>Ração</t>
  </si>
  <si>
    <t>Medicamentos</t>
  </si>
  <si>
    <t>Conta de Água</t>
  </si>
  <si>
    <t>Sálario do Cuidador</t>
  </si>
  <si>
    <t>Produtos de Higiene para Cachorros</t>
  </si>
  <si>
    <t>Consullta Veterinária</t>
  </si>
  <si>
    <t>Exames</t>
  </si>
  <si>
    <t>Cirurgias</t>
  </si>
  <si>
    <t>Produtos de Limpeza</t>
  </si>
  <si>
    <t>Adestramento (Bongo e Sebastian)</t>
  </si>
  <si>
    <t>Site</t>
  </si>
  <si>
    <t xml:space="preserve">Outras Despesas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</si>
  <si>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</si>
  <si>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</si>
  <si>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</si>
  <si>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</si>
  <si>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</si>
  <si>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</si>
  <si>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</si>
  <si>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</si>
  <si>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</si>
  <si>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</si>
  <si>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</si>
  <si>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</si>
  <si>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Caixa Inicial</t>
  </si>
  <si>
    <t>ANO 2019</t>
  </si>
  <si>
    <t>TOTAL</t>
  </si>
  <si>
    <t xml:space="preserve">Total </t>
  </si>
  <si>
    <t>Total Geral</t>
  </si>
  <si>
    <t>Total  Despesas</t>
  </si>
  <si>
    <t>Situação do Caixa (fim do mês)</t>
  </si>
  <si>
    <t>Acumpuntura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</si>
</sst>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_);\-0_)"/>
    <numFmt numFmtId="166" formatCode="mmm"/>
    <numFmt numFmtId="167" formatCode="dd"/>
    <numFmt numFmtId="168" formatCode="_-[$R$-416]\ * #,##0_-;\-[$R$-416]\ * #,##0_-;_-[$R$-416]\ * &quot;-&quot;??_-;_-@_-"/>
    <numFmt numFmtId="169" formatCode="_-&quot;R$&quot;* #,##0_-;\-&quot;R$&quot;* #,##0_-;_-&quot;R$&quot;* &quot;-&quot;??_-;_-@_-"/>
    <numFmt numFmtId="170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mbria"/>
      <family val="2"/>
      <scheme val="major"/>
    </font>
    <font>
      <sz val="10"/>
      <color theme="1" tint="0.14996795556505021"/>
      <name val="Calibri"/>
      <family val="2"/>
      <scheme val="minor"/>
    </font>
    <font>
      <sz val="11"/>
      <color theme="1" tint="0.14975432599871821"/>
      <name val="Cambria"/>
      <family val="2"/>
      <scheme val="major"/>
    </font>
    <font>
      <sz val="18"/>
      <color theme="1" tint="0.14996795556505021"/>
      <name val="Cambria"/>
      <family val="2"/>
      <scheme val="major"/>
    </font>
    <font>
      <sz val="11"/>
      <color theme="1" tint="0.149754325998718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4" fillId="0" borderId="0" applyNumberFormat="0" applyFill="0" applyBorder="0" applyAlignment="0" applyProtection="0"/>
    <xf numFmtId="166" fontId="5" fillId="0" borderId="3">
      <alignment horizontal="right" vertical="center" wrapText="1" indent="1"/>
    </xf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2" applyBorder="1" applyAlignment="1">
      <alignment horizontal="center" vertical="center"/>
    </xf>
    <xf numFmtId="169" fontId="0" fillId="3" borderId="7" xfId="1" applyNumberFormat="1" applyFont="1" applyFill="1" applyBorder="1"/>
    <xf numFmtId="0" fontId="0" fillId="0" borderId="0" xfId="0" applyFont="1"/>
    <xf numFmtId="0" fontId="6" fillId="0" borderId="0" xfId="4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166" fontId="7" fillId="0" borderId="3" xfId="5" applyFont="1" applyAlignment="1">
      <alignment horizontal="center" vertical="center" wrapText="1"/>
    </xf>
    <xf numFmtId="14" fontId="8" fillId="0" borderId="0" xfId="3" applyNumberFormat="1" applyFont="1" applyBorder="1" applyAlignment="1">
      <alignment horizontal="left" vertical="center" indent="1"/>
    </xf>
    <xf numFmtId="0" fontId="7" fillId="0" borderId="0" xfId="3" applyFont="1">
      <alignment vertical="center"/>
    </xf>
    <xf numFmtId="3" fontId="8" fillId="0" borderId="0" xfId="3" applyNumberFormat="1" applyFont="1" applyFill="1" applyBorder="1" applyAlignment="1">
      <alignment horizontal="right" wrapText="1" indent="1"/>
    </xf>
    <xf numFmtId="167" fontId="8" fillId="0" borderId="0" xfId="3" applyNumberFormat="1" applyFont="1" applyFill="1" applyBorder="1" applyAlignment="1">
      <alignment horizontal="right" wrapText="1" indent="1"/>
    </xf>
    <xf numFmtId="165" fontId="6" fillId="0" borderId="2" xfId="4" applyNumberFormat="1" applyFont="1" applyFill="1" applyBorder="1" applyAlignment="1">
      <alignment horizontal="left" vertical="center"/>
    </xf>
    <xf numFmtId="168" fontId="8" fillId="0" borderId="4" xfId="3" applyNumberFormat="1" applyFont="1" applyFill="1" applyBorder="1" applyAlignment="1">
      <alignment horizontal="right" vertical="center"/>
    </xf>
    <xf numFmtId="168" fontId="6" fillId="0" borderId="2" xfId="4" applyNumberFormat="1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165" fontId="9" fillId="0" borderId="7" xfId="3" applyNumberFormat="1" applyFont="1" applyBorder="1" applyAlignment="1">
      <alignment horizontal="left" vertical="center" indent="1"/>
    </xf>
    <xf numFmtId="0" fontId="7" fillId="2" borderId="5" xfId="3" applyFont="1" applyFill="1" applyBorder="1">
      <alignment vertical="center"/>
    </xf>
    <xf numFmtId="169" fontId="7" fillId="0" borderId="7" xfId="1" applyNumberFormat="1" applyFont="1" applyBorder="1" applyAlignment="1">
      <alignment horizontal="right" vertical="center"/>
    </xf>
    <xf numFmtId="169" fontId="9" fillId="0" borderId="7" xfId="1" applyNumberFormat="1" applyFont="1" applyBorder="1" applyAlignment="1">
      <alignment horizontal="left" vertical="center" indent="1"/>
    </xf>
    <xf numFmtId="0" fontId="7" fillId="2" borderId="6" xfId="3" applyFont="1" applyFill="1" applyBorder="1">
      <alignment vertical="center"/>
    </xf>
    <xf numFmtId="0" fontId="0" fillId="3" borderId="7" xfId="3" applyNumberFormat="1" applyFont="1" applyFill="1" applyBorder="1" applyAlignment="1">
      <alignment horizontal="left" vertical="center" indent="1"/>
    </xf>
    <xf numFmtId="0" fontId="0" fillId="0" borderId="0" xfId="3" applyNumberFormat="1" applyFont="1" applyAlignment="1">
      <alignment horizontal="left" vertical="center" indent="1"/>
    </xf>
    <xf numFmtId="0" fontId="6" fillId="0" borderId="0" xfId="4" applyFont="1" applyAlignment="1">
      <alignment horizontal="left"/>
    </xf>
    <xf numFmtId="0" fontId="9" fillId="0" borderId="7" xfId="3" applyFont="1" applyFill="1" applyBorder="1" applyAlignment="1">
      <alignment horizontal="left" vertical="center" indent="1"/>
    </xf>
    <xf numFmtId="169" fontId="0" fillId="0" borderId="7" xfId="1" applyNumberFormat="1" applyFont="1" applyBorder="1"/>
    <xf numFmtId="165" fontId="4" fillId="5" borderId="2" xfId="4" applyNumberFormat="1" applyFill="1" applyBorder="1" applyAlignment="1">
      <alignment horizontal="left" vertical="center"/>
    </xf>
    <xf numFmtId="0" fontId="0" fillId="4" borderId="0" xfId="0" applyFont="1" applyFill="1"/>
    <xf numFmtId="0" fontId="0" fillId="4" borderId="7" xfId="3" applyNumberFormat="1" applyFont="1" applyFill="1" applyBorder="1" applyAlignment="1">
      <alignment horizontal="left" vertical="center" indent="1"/>
    </xf>
    <xf numFmtId="169" fontId="0" fillId="4" borderId="7" xfId="1" applyNumberFormat="1" applyFont="1" applyFill="1" applyBorder="1"/>
    <xf numFmtId="169" fontId="0" fillId="4" borderId="0" xfId="0" applyNumberFormat="1" applyFont="1" applyFill="1"/>
    <xf numFmtId="165" fontId="3" fillId="0" borderId="8" xfId="3" applyNumberFormat="1" applyFont="1" applyBorder="1" applyAlignment="1">
      <alignment horizontal="right" vertical="center"/>
    </xf>
    <xf numFmtId="169" fontId="7" fillId="0" borderId="0" xfId="3" applyNumberFormat="1" applyFont="1">
      <alignment vertical="center"/>
    </xf>
    <xf numFmtId="165" fontId="3" fillId="0" borderId="8" xfId="3" applyNumberFormat="1" applyFont="1" applyFill="1" applyBorder="1" applyAlignment="1">
      <alignment horizontal="right" vertical="center"/>
    </xf>
    <xf numFmtId="170" fontId="0" fillId="0" borderId="0" xfId="6" applyNumberFormat="1" applyFont="1"/>
    <xf numFmtId="0" fontId="2" fillId="0" borderId="1" xfId="2" applyBorder="1" applyAlignment="1">
      <alignment horizontal="center" vertical="center"/>
    </xf>
  </cellXfs>
  <cellStyles count="7">
    <cellStyle name="Moeda" xfId="1" builtinId="4"/>
    <cellStyle name="Month" xfId="5"/>
    <cellStyle name="Normal" xfId="0" builtinId="0"/>
    <cellStyle name="Normal 2" xfId="3"/>
    <cellStyle name="Título 1 2" xfId="4"/>
    <cellStyle name="Título 5" xfId="2"/>
    <cellStyle name="Vírgula" xfId="6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85726</xdr:rowOff>
    </xdr:from>
    <xdr:ext cx="635201" cy="68580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6"/>
          <a:ext cx="635201" cy="685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85726</xdr:rowOff>
    </xdr:from>
    <xdr:ext cx="635201" cy="68580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85726"/>
          <a:ext cx="635201" cy="685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3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1" sqref="H31"/>
    </sheetView>
  </sheetViews>
  <sheetFormatPr defaultRowHeight="15" x14ac:dyDescent="0.25"/>
  <cols>
    <col min="1" max="1" width="2.28515625" customWidth="1"/>
    <col min="2" max="2" width="34.5703125" bestFit="1" customWidth="1"/>
    <col min="3" max="3" width="1" customWidth="1"/>
    <col min="4" max="4" width="11.5703125" bestFit="1" customWidth="1"/>
    <col min="5" max="17" width="11.5703125" customWidth="1"/>
  </cols>
  <sheetData>
    <row r="1" spans="2:17" ht="69.75" customHeight="1" thickBot="1" x14ac:dyDescent="0.3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</row>
    <row r="2" spans="2:17" s="3" customFormat="1" ht="15.75" thickTop="1" x14ac:dyDescent="0.25">
      <c r="B2" s="4" t="s">
        <v>32</v>
      </c>
      <c r="C2" s="5"/>
      <c r="D2" s="6" t="s">
        <v>31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4" t="s">
        <v>33</v>
      </c>
    </row>
    <row r="3" spans="2:17" s="3" customFormat="1" x14ac:dyDescent="0.25">
      <c r="B3" s="7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</row>
    <row r="4" spans="2:17" s="3" customFormat="1" ht="15.75" thickBot="1" x14ac:dyDescent="0.3">
      <c r="B4" s="11" t="s">
        <v>1</v>
      </c>
      <c r="C4" s="8"/>
      <c r="D4" s="12">
        <v>1579.57</v>
      </c>
      <c r="E4" s="12">
        <f>D29</f>
        <v>5579.57</v>
      </c>
      <c r="F4" s="12">
        <f t="shared" ref="F4:P4" si="0">E29</f>
        <v>3653.16</v>
      </c>
      <c r="G4" s="12">
        <f t="shared" si="0"/>
        <v>3111.16</v>
      </c>
      <c r="H4" s="12">
        <f t="shared" si="0"/>
        <v>2612.16</v>
      </c>
      <c r="I4" s="12">
        <f t="shared" si="0"/>
        <v>2612.16</v>
      </c>
      <c r="J4" s="12">
        <f t="shared" si="0"/>
        <v>2612.16</v>
      </c>
      <c r="K4" s="12">
        <f t="shared" si="0"/>
        <v>2612.16</v>
      </c>
      <c r="L4" s="12">
        <f t="shared" si="0"/>
        <v>2612.16</v>
      </c>
      <c r="M4" s="12">
        <f t="shared" si="0"/>
        <v>2612.16</v>
      </c>
      <c r="N4" s="12">
        <f t="shared" si="0"/>
        <v>2612.16</v>
      </c>
      <c r="O4" s="12">
        <f t="shared" si="0"/>
        <v>2612.16</v>
      </c>
      <c r="P4" s="12">
        <f t="shared" si="0"/>
        <v>2612.16</v>
      </c>
      <c r="Q4" s="13"/>
    </row>
    <row r="5" spans="2:17" s="3" customFormat="1" x14ac:dyDescent="0.25">
      <c r="B5" s="8"/>
      <c r="C5" s="8"/>
      <c r="D5" s="8"/>
      <c r="E5" s="8"/>
      <c r="F5" s="8"/>
      <c r="G5" s="8"/>
      <c r="H5" s="8"/>
      <c r="I5" s="8"/>
      <c r="J5" s="31"/>
      <c r="K5" s="8"/>
      <c r="L5" s="8"/>
      <c r="M5" s="8"/>
      <c r="N5" s="8"/>
      <c r="O5" s="8"/>
      <c r="P5" s="8"/>
      <c r="Q5" s="8"/>
    </row>
    <row r="6" spans="2:17" s="3" customFormat="1" x14ac:dyDescent="0.25">
      <c r="B6" s="14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4"/>
    </row>
    <row r="7" spans="2:17" s="3" customFormat="1" x14ac:dyDescent="0.25">
      <c r="B7" s="15" t="s">
        <v>3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>
        <f t="shared" ref="Q7:Q9" si="1">SUM(D7:P7)</f>
        <v>0</v>
      </c>
    </row>
    <row r="8" spans="2:17" s="3" customFormat="1" x14ac:dyDescent="0.25">
      <c r="B8" s="15" t="s">
        <v>4</v>
      </c>
      <c r="C8" s="16"/>
      <c r="D8" s="17">
        <v>4000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>
        <f t="shared" si="1"/>
        <v>4000</v>
      </c>
    </row>
    <row r="9" spans="2:17" s="3" customFormat="1" x14ac:dyDescent="0.25">
      <c r="B9" s="15" t="s">
        <v>5</v>
      </c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>
        <f t="shared" si="1"/>
        <v>0</v>
      </c>
    </row>
    <row r="10" spans="2:17" s="3" customFormat="1" x14ac:dyDescent="0.25">
      <c r="B10" s="20" t="s">
        <v>34</v>
      </c>
      <c r="D10" s="2">
        <f>SUM(D7:D9)</f>
        <v>4000</v>
      </c>
      <c r="E10" s="2">
        <f t="shared" ref="E10:P10" si="2">SUM(E7:E9)</f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2">
        <f>SUM(D10:P10)</f>
        <v>4000</v>
      </c>
    </row>
    <row r="11" spans="2:17" s="3" customFormat="1" x14ac:dyDescent="0.25">
      <c r="B11" s="27" t="s">
        <v>35</v>
      </c>
      <c r="D11" s="28">
        <f>D10+D4</f>
        <v>5579.57</v>
      </c>
      <c r="E11" s="28">
        <f t="shared" ref="E11:P11" si="3">E10+E4</f>
        <v>5579.57</v>
      </c>
      <c r="F11" s="28">
        <f t="shared" si="3"/>
        <v>3653.16</v>
      </c>
      <c r="G11" s="28">
        <f t="shared" si="3"/>
        <v>3111.16</v>
      </c>
      <c r="H11" s="28">
        <f t="shared" si="3"/>
        <v>2612.16</v>
      </c>
      <c r="I11" s="28">
        <f t="shared" si="3"/>
        <v>2612.16</v>
      </c>
      <c r="J11" s="28">
        <f t="shared" si="3"/>
        <v>2612.16</v>
      </c>
      <c r="K11" s="28">
        <f t="shared" si="3"/>
        <v>2612.16</v>
      </c>
      <c r="L11" s="28">
        <f t="shared" si="3"/>
        <v>2612.16</v>
      </c>
      <c r="M11" s="28">
        <f t="shared" si="3"/>
        <v>2612.16</v>
      </c>
      <c r="N11" s="28">
        <f t="shared" si="3"/>
        <v>2612.16</v>
      </c>
      <c r="O11" s="28">
        <f t="shared" si="3"/>
        <v>2612.16</v>
      </c>
      <c r="P11" s="28">
        <f t="shared" si="3"/>
        <v>2612.16</v>
      </c>
      <c r="Q11" s="28"/>
    </row>
    <row r="12" spans="2:17" s="3" customFormat="1" x14ac:dyDescent="0.25">
      <c r="B12" s="21"/>
    </row>
    <row r="13" spans="2:17" s="3" customFormat="1" x14ac:dyDescent="0.25">
      <c r="B13" s="22" t="s">
        <v>6</v>
      </c>
    </row>
    <row r="14" spans="2:17" s="3" customFormat="1" x14ac:dyDescent="0.25">
      <c r="B14" s="23" t="s">
        <v>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4"/>
    </row>
    <row r="15" spans="2:17" s="3" customFormat="1" x14ac:dyDescent="0.25">
      <c r="B15" s="23" t="s">
        <v>8</v>
      </c>
      <c r="D15" s="30"/>
      <c r="E15" s="30">
        <v>-485.99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4"/>
    </row>
    <row r="16" spans="2:17" s="3" customFormat="1" x14ac:dyDescent="0.25">
      <c r="B16" s="23" t="s">
        <v>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4"/>
    </row>
    <row r="17" spans="2:17" s="3" customFormat="1" x14ac:dyDescent="0.25">
      <c r="B17" s="23" t="s">
        <v>10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4"/>
    </row>
    <row r="18" spans="2:17" s="3" customFormat="1" x14ac:dyDescent="0.25">
      <c r="B18" s="23" t="s">
        <v>11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4"/>
    </row>
    <row r="19" spans="2:17" s="3" customFormat="1" x14ac:dyDescent="0.25">
      <c r="B19" s="23" t="s">
        <v>12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4"/>
    </row>
    <row r="20" spans="2:17" s="3" customFormat="1" x14ac:dyDescent="0.25">
      <c r="B20" s="23" t="s">
        <v>13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4"/>
    </row>
    <row r="21" spans="2:17" s="3" customFormat="1" x14ac:dyDescent="0.25">
      <c r="B21" s="23" t="s">
        <v>14</v>
      </c>
      <c r="D21" s="30"/>
      <c r="E21" s="30">
        <v>-1225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4"/>
    </row>
    <row r="22" spans="2:17" s="3" customFormat="1" x14ac:dyDescent="0.25">
      <c r="B22" s="23" t="s">
        <v>15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4"/>
    </row>
    <row r="23" spans="2:17" s="3" customFormat="1" x14ac:dyDescent="0.25">
      <c r="B23" s="23" t="s">
        <v>38</v>
      </c>
      <c r="D23" s="30"/>
      <c r="E23" s="30"/>
      <c r="F23" s="30">
        <v>-520</v>
      </c>
      <c r="G23" s="30">
        <v>-477</v>
      </c>
      <c r="H23" s="30"/>
      <c r="I23" s="30"/>
      <c r="J23" s="30"/>
      <c r="K23" s="30"/>
      <c r="L23" s="30"/>
      <c r="M23" s="30"/>
      <c r="N23" s="30"/>
      <c r="O23" s="30"/>
      <c r="P23" s="30"/>
      <c r="Q23" s="24"/>
    </row>
    <row r="24" spans="2:17" s="3" customFormat="1" x14ac:dyDescent="0.25">
      <c r="B24" s="23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4"/>
    </row>
    <row r="25" spans="2:17" s="3" customFormat="1" x14ac:dyDescent="0.25">
      <c r="B25" s="23" t="s">
        <v>17</v>
      </c>
      <c r="D25" s="30"/>
      <c r="E25" s="32">
        <v>-22</v>
      </c>
      <c r="F25" s="32">
        <v>-22</v>
      </c>
      <c r="G25" s="32">
        <v>-22</v>
      </c>
      <c r="H25" s="32"/>
      <c r="I25" s="32"/>
      <c r="J25" s="32"/>
      <c r="K25" s="32"/>
      <c r="L25" s="32"/>
      <c r="M25" s="32"/>
      <c r="N25" s="32"/>
      <c r="O25" s="32"/>
      <c r="P25" s="32"/>
      <c r="Q25" s="24"/>
    </row>
    <row r="26" spans="2:17" s="3" customFormat="1" x14ac:dyDescent="0.25">
      <c r="B26" s="23" t="s">
        <v>18</v>
      </c>
      <c r="D26" s="30"/>
      <c r="E26" s="30">
        <v>-193.42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4"/>
    </row>
    <row r="27" spans="2:17" s="3" customFormat="1" x14ac:dyDescent="0.25">
      <c r="B27" s="20" t="s">
        <v>36</v>
      </c>
      <c r="D27" s="2">
        <f>SUM(D14:D26)</f>
        <v>0</v>
      </c>
      <c r="E27" s="2">
        <f t="shared" ref="E27:Q27" si="4">SUM(E14:E26)</f>
        <v>-1926.41</v>
      </c>
      <c r="F27" s="2">
        <f t="shared" si="4"/>
        <v>-542</v>
      </c>
      <c r="G27" s="2">
        <f t="shared" si="4"/>
        <v>-499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</row>
    <row r="28" spans="2:17" s="3" customFormat="1" x14ac:dyDescent="0.25"/>
    <row r="29" spans="2:17" s="3" customFormat="1" ht="15.75" thickBot="1" x14ac:dyDescent="0.3">
      <c r="B29" s="25" t="s">
        <v>37</v>
      </c>
      <c r="D29" s="29">
        <f>D11+D27</f>
        <v>5579.57</v>
      </c>
      <c r="E29" s="29">
        <f>E11+E27</f>
        <v>3653.16</v>
      </c>
      <c r="F29" s="29">
        <f t="shared" ref="F29:P29" si="5">F11+F27</f>
        <v>3111.16</v>
      </c>
      <c r="G29" s="29">
        <f t="shared" si="5"/>
        <v>2612.16</v>
      </c>
      <c r="H29" s="29">
        <f t="shared" si="5"/>
        <v>2612.16</v>
      </c>
      <c r="I29" s="29">
        <f t="shared" si="5"/>
        <v>2612.16</v>
      </c>
      <c r="J29" s="29">
        <f t="shared" si="5"/>
        <v>2612.16</v>
      </c>
      <c r="K29" s="29">
        <f t="shared" si="5"/>
        <v>2612.16</v>
      </c>
      <c r="L29" s="29">
        <f t="shared" si="5"/>
        <v>2612.16</v>
      </c>
      <c r="M29" s="29">
        <f t="shared" si="5"/>
        <v>2612.16</v>
      </c>
      <c r="N29" s="29">
        <f t="shared" si="5"/>
        <v>2612.16</v>
      </c>
      <c r="O29" s="29">
        <f t="shared" si="5"/>
        <v>2612.16</v>
      </c>
      <c r="P29" s="29">
        <f t="shared" si="5"/>
        <v>2612.16</v>
      </c>
      <c r="Q29" s="26"/>
    </row>
    <row r="31" spans="2:17" x14ac:dyDescent="0.25">
      <c r="G31" s="33">
        <f>2944.08-477-22-22</f>
        <v>2423.08</v>
      </c>
    </row>
    <row r="32" spans="2:17" x14ac:dyDescent="0.25">
      <c r="G32" s="33">
        <v>185.25</v>
      </c>
    </row>
    <row r="33" spans="7:7" x14ac:dyDescent="0.25">
      <c r="G33" s="33">
        <f>G32+G31</f>
        <v>2608.33</v>
      </c>
    </row>
  </sheetData>
  <mergeCells count="1">
    <mergeCell ref="B1:P1"/>
  </mergeCells>
  <conditionalFormatting sqref="E4:P4">
    <cfRule type="expression" dxfId="1" priority="1">
      <formula>E4&lt;0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32A16AC-4FB9-4467-913A-1AB733C1243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E4:P4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9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29" sqref="A1:Q29"/>
    </sheetView>
  </sheetViews>
  <sheetFormatPr defaultRowHeight="15" x14ac:dyDescent="0.25"/>
  <cols>
    <col min="1" max="1" width="2.28515625" customWidth="1"/>
    <col min="2" max="2" width="34.5703125" bestFit="1" customWidth="1"/>
    <col min="3" max="3" width="1" customWidth="1"/>
    <col min="4" max="4" width="11.5703125" bestFit="1" customWidth="1"/>
    <col min="5" max="17" width="11.5703125" customWidth="1"/>
  </cols>
  <sheetData>
    <row r="1" spans="2:17" ht="69.75" customHeight="1" thickBot="1" x14ac:dyDescent="0.3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</row>
    <row r="2" spans="2:17" s="3" customFormat="1" ht="15.75" thickTop="1" x14ac:dyDescent="0.25">
      <c r="B2" s="4" t="s">
        <v>32</v>
      </c>
      <c r="C2" s="5"/>
      <c r="D2" s="6" t="s">
        <v>31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4" t="s">
        <v>33</v>
      </c>
    </row>
    <row r="3" spans="2:17" s="3" customFormat="1" x14ac:dyDescent="0.25">
      <c r="B3" s="7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</row>
    <row r="4" spans="2:17" s="3" customFormat="1" ht="15.75" thickBot="1" x14ac:dyDescent="0.3">
      <c r="B4" s="11" t="s">
        <v>1</v>
      </c>
      <c r="C4" s="8"/>
      <c r="D4" s="12">
        <v>1579.57</v>
      </c>
      <c r="E4" s="12">
        <f>D29</f>
        <v>5579.57</v>
      </c>
      <c r="F4" s="12">
        <f t="shared" ref="F4:P4" si="0">E29</f>
        <v>3077.2599999999998</v>
      </c>
      <c r="G4" s="12">
        <f t="shared" si="0"/>
        <v>986.95999999999958</v>
      </c>
      <c r="H4" s="12">
        <f t="shared" si="0"/>
        <v>487.95999999999958</v>
      </c>
      <c r="I4" s="12">
        <f t="shared" si="0"/>
        <v>487.95999999999958</v>
      </c>
      <c r="J4" s="12">
        <f t="shared" si="0"/>
        <v>487.95999999999958</v>
      </c>
      <c r="K4" s="12">
        <f t="shared" si="0"/>
        <v>487.95999999999958</v>
      </c>
      <c r="L4" s="12">
        <f t="shared" si="0"/>
        <v>487.95999999999958</v>
      </c>
      <c r="M4" s="12">
        <f t="shared" si="0"/>
        <v>487.95999999999958</v>
      </c>
      <c r="N4" s="12">
        <f t="shared" si="0"/>
        <v>487.95999999999958</v>
      </c>
      <c r="O4" s="12">
        <f t="shared" si="0"/>
        <v>487.95999999999958</v>
      </c>
      <c r="P4" s="12">
        <f t="shared" si="0"/>
        <v>487.95999999999958</v>
      </c>
      <c r="Q4" s="13"/>
    </row>
    <row r="5" spans="2:17" s="3" customFormat="1" x14ac:dyDescent="0.25">
      <c r="B5" s="8"/>
      <c r="C5" s="8"/>
      <c r="D5" s="8"/>
      <c r="E5" s="8"/>
      <c r="F5" s="8"/>
      <c r="G5" s="8"/>
      <c r="H5" s="8"/>
      <c r="I5" s="8"/>
      <c r="J5" s="31"/>
      <c r="K5" s="8"/>
      <c r="L5" s="8"/>
      <c r="M5" s="8"/>
      <c r="N5" s="8"/>
      <c r="O5" s="8"/>
      <c r="P5" s="8"/>
      <c r="Q5" s="8"/>
    </row>
    <row r="6" spans="2:17" s="3" customFormat="1" x14ac:dyDescent="0.25">
      <c r="B6" s="14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4"/>
    </row>
    <row r="7" spans="2:17" s="3" customFormat="1" x14ac:dyDescent="0.25">
      <c r="B7" s="15" t="s">
        <v>3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>
        <f t="shared" ref="Q7:Q9" si="1">SUM(D7:P7)</f>
        <v>0</v>
      </c>
    </row>
    <row r="8" spans="2:17" s="3" customFormat="1" x14ac:dyDescent="0.25">
      <c r="B8" s="15" t="s">
        <v>4</v>
      </c>
      <c r="C8" s="16"/>
      <c r="D8" s="17">
        <v>4000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>
        <f t="shared" si="1"/>
        <v>4000</v>
      </c>
    </row>
    <row r="9" spans="2:17" s="3" customFormat="1" x14ac:dyDescent="0.25">
      <c r="B9" s="15" t="s">
        <v>5</v>
      </c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>
        <f t="shared" si="1"/>
        <v>0</v>
      </c>
    </row>
    <row r="10" spans="2:17" s="3" customFormat="1" x14ac:dyDescent="0.25">
      <c r="B10" s="20" t="s">
        <v>34</v>
      </c>
      <c r="D10" s="2">
        <f>SUM(D7:D9)</f>
        <v>4000</v>
      </c>
      <c r="E10" s="2">
        <f t="shared" ref="E10:P10" si="2">SUM(E7:E9)</f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2">
        <f>SUM(D10:P10)</f>
        <v>4000</v>
      </c>
    </row>
    <row r="11" spans="2:17" s="3" customFormat="1" x14ac:dyDescent="0.25">
      <c r="B11" s="27" t="s">
        <v>35</v>
      </c>
      <c r="D11" s="28">
        <f>D10+D4</f>
        <v>5579.57</v>
      </c>
      <c r="E11" s="28">
        <f t="shared" ref="E11:P11" si="3">E10+E4</f>
        <v>5579.57</v>
      </c>
      <c r="F11" s="28">
        <f t="shared" si="3"/>
        <v>3077.2599999999998</v>
      </c>
      <c r="G11" s="28">
        <f t="shared" si="3"/>
        <v>986.95999999999958</v>
      </c>
      <c r="H11" s="28">
        <f t="shared" si="3"/>
        <v>487.95999999999958</v>
      </c>
      <c r="I11" s="28">
        <f t="shared" si="3"/>
        <v>487.95999999999958</v>
      </c>
      <c r="J11" s="28">
        <f t="shared" si="3"/>
        <v>487.95999999999958</v>
      </c>
      <c r="K11" s="28">
        <f t="shared" si="3"/>
        <v>487.95999999999958</v>
      </c>
      <c r="L11" s="28">
        <f t="shared" si="3"/>
        <v>487.95999999999958</v>
      </c>
      <c r="M11" s="28">
        <f t="shared" si="3"/>
        <v>487.95999999999958</v>
      </c>
      <c r="N11" s="28">
        <f t="shared" si="3"/>
        <v>487.95999999999958</v>
      </c>
      <c r="O11" s="28">
        <f t="shared" si="3"/>
        <v>487.95999999999958</v>
      </c>
      <c r="P11" s="28">
        <f t="shared" si="3"/>
        <v>487.95999999999958</v>
      </c>
      <c r="Q11" s="28"/>
    </row>
    <row r="12" spans="2:17" s="3" customFormat="1" x14ac:dyDescent="0.25">
      <c r="B12" s="21"/>
    </row>
    <row r="13" spans="2:17" s="3" customFormat="1" x14ac:dyDescent="0.25">
      <c r="B13" s="22" t="s">
        <v>6</v>
      </c>
    </row>
    <row r="14" spans="2:17" s="3" customFormat="1" x14ac:dyDescent="0.25">
      <c r="B14" s="23" t="s">
        <v>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4"/>
    </row>
    <row r="15" spans="2:17" s="3" customFormat="1" x14ac:dyDescent="0.25">
      <c r="B15" s="23" t="s">
        <v>8</v>
      </c>
      <c r="D15" s="30"/>
      <c r="E15" s="30">
        <f>-485.99-102</f>
        <v>-587.99</v>
      </c>
      <c r="F15" s="30">
        <f>-90.97-79-38.66-68.4-151.8-96.9-22.57</f>
        <v>-548.30000000000007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4"/>
    </row>
    <row r="16" spans="2:17" s="3" customFormat="1" x14ac:dyDescent="0.25">
      <c r="B16" s="23" t="s">
        <v>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4"/>
    </row>
    <row r="17" spans="2:17" s="3" customFormat="1" x14ac:dyDescent="0.25">
      <c r="B17" s="23" t="s">
        <v>10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4"/>
    </row>
    <row r="18" spans="2:17" s="3" customFormat="1" x14ac:dyDescent="0.25">
      <c r="B18" s="23" t="s">
        <v>11</v>
      </c>
      <c r="D18" s="30"/>
      <c r="E18" s="30">
        <v>-73.900000000000006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4"/>
    </row>
    <row r="19" spans="2:17" s="3" customFormat="1" x14ac:dyDescent="0.25">
      <c r="B19" s="23" t="s">
        <v>12</v>
      </c>
      <c r="D19" s="30"/>
      <c r="E19" s="30"/>
      <c r="F19" s="30">
        <v>-200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4"/>
    </row>
    <row r="20" spans="2:17" s="3" customFormat="1" x14ac:dyDescent="0.25">
      <c r="B20" s="23" t="s">
        <v>13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4"/>
    </row>
    <row r="21" spans="2:17" s="3" customFormat="1" x14ac:dyDescent="0.25">
      <c r="B21" s="23" t="s">
        <v>14</v>
      </c>
      <c r="D21" s="30"/>
      <c r="E21" s="30">
        <v>-1225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4"/>
    </row>
    <row r="22" spans="2:17" s="3" customFormat="1" x14ac:dyDescent="0.25">
      <c r="B22" s="23" t="s">
        <v>15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4"/>
    </row>
    <row r="23" spans="2:17" s="3" customFormat="1" x14ac:dyDescent="0.25">
      <c r="B23" s="23" t="s">
        <v>38</v>
      </c>
      <c r="D23" s="30"/>
      <c r="E23" s="30">
        <v>-400</v>
      </c>
      <c r="F23" s="30">
        <f>-400-400-520</f>
        <v>-1320</v>
      </c>
      <c r="G23" s="30">
        <v>-477</v>
      </c>
      <c r="H23" s="30"/>
      <c r="I23" s="30"/>
      <c r="J23" s="30"/>
      <c r="K23" s="30"/>
      <c r="L23" s="30"/>
      <c r="M23" s="30"/>
      <c r="N23" s="30"/>
      <c r="O23" s="30"/>
      <c r="P23" s="30"/>
      <c r="Q23" s="24"/>
    </row>
    <row r="24" spans="2:17" s="3" customFormat="1" x14ac:dyDescent="0.25">
      <c r="B24" s="23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4"/>
    </row>
    <row r="25" spans="2:17" s="3" customFormat="1" x14ac:dyDescent="0.25">
      <c r="B25" s="23" t="s">
        <v>17</v>
      </c>
      <c r="D25" s="30"/>
      <c r="E25" s="32">
        <v>-22</v>
      </c>
      <c r="F25" s="32">
        <v>-22</v>
      </c>
      <c r="G25" s="32">
        <v>-22</v>
      </c>
      <c r="H25" s="32"/>
      <c r="I25" s="32"/>
      <c r="J25" s="32"/>
      <c r="K25" s="32"/>
      <c r="L25" s="32"/>
      <c r="M25" s="32"/>
      <c r="N25" s="32"/>
      <c r="O25" s="32"/>
      <c r="P25" s="32"/>
      <c r="Q25" s="24"/>
    </row>
    <row r="26" spans="2:17" s="3" customFormat="1" x14ac:dyDescent="0.25">
      <c r="B26" s="23" t="s">
        <v>18</v>
      </c>
      <c r="D26" s="30"/>
      <c r="E26" s="30">
        <f>-193.42</f>
        <v>-193.42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4"/>
    </row>
    <row r="27" spans="2:17" s="3" customFormat="1" x14ac:dyDescent="0.25">
      <c r="B27" s="20" t="s">
        <v>36</v>
      </c>
      <c r="D27" s="2">
        <f>SUM(D14:D26)</f>
        <v>0</v>
      </c>
      <c r="E27" s="2">
        <f t="shared" ref="E27:Q27" si="4">SUM(E14:E26)</f>
        <v>-2502.31</v>
      </c>
      <c r="F27" s="2">
        <f t="shared" si="4"/>
        <v>-2090.3000000000002</v>
      </c>
      <c r="G27" s="2">
        <f t="shared" si="4"/>
        <v>-499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</row>
    <row r="28" spans="2:17" s="3" customFormat="1" x14ac:dyDescent="0.25"/>
    <row r="29" spans="2:17" s="3" customFormat="1" ht="15.75" thickBot="1" x14ac:dyDescent="0.3">
      <c r="B29" s="25" t="s">
        <v>37</v>
      </c>
      <c r="D29" s="29">
        <f>D11+D27</f>
        <v>5579.57</v>
      </c>
      <c r="E29" s="29">
        <f>E11+E27</f>
        <v>3077.2599999999998</v>
      </c>
      <c r="F29" s="29">
        <f t="shared" ref="F29:P29" si="5">F11+F27</f>
        <v>986.95999999999958</v>
      </c>
      <c r="G29" s="29">
        <f t="shared" si="5"/>
        <v>487.95999999999958</v>
      </c>
      <c r="H29" s="29">
        <f t="shared" si="5"/>
        <v>487.95999999999958</v>
      </c>
      <c r="I29" s="29">
        <f t="shared" si="5"/>
        <v>487.95999999999958</v>
      </c>
      <c r="J29" s="29">
        <f t="shared" si="5"/>
        <v>487.95999999999958</v>
      </c>
      <c r="K29" s="29">
        <f t="shared" si="5"/>
        <v>487.95999999999958</v>
      </c>
      <c r="L29" s="29">
        <f t="shared" si="5"/>
        <v>487.95999999999958</v>
      </c>
      <c r="M29" s="29">
        <f t="shared" si="5"/>
        <v>487.95999999999958</v>
      </c>
      <c r="N29" s="29">
        <f t="shared" si="5"/>
        <v>487.95999999999958</v>
      </c>
      <c r="O29" s="29">
        <f t="shared" si="5"/>
        <v>487.95999999999958</v>
      </c>
      <c r="P29" s="29">
        <f t="shared" si="5"/>
        <v>487.95999999999958</v>
      </c>
      <c r="Q29" s="26"/>
    </row>
  </sheetData>
  <mergeCells count="1">
    <mergeCell ref="B1:P1"/>
  </mergeCells>
  <conditionalFormatting sqref="E4:P4">
    <cfRule type="expression" dxfId="0" priority="1">
      <formula>E4&lt;0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9237460-7753-4669-85BA-CBF865505524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E4:P4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2019 Caixinha ONG</vt:lpstr>
      <vt:lpstr>2019 Despesas Totais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melo vieira macruz</dc:creator>
  <cp:lastModifiedBy>Cardoso, Pedro</cp:lastModifiedBy>
  <dcterms:created xsi:type="dcterms:W3CDTF">2019-02-10T22:31:45Z</dcterms:created>
  <dcterms:modified xsi:type="dcterms:W3CDTF">2019-03-11T11:15:38Z</dcterms:modified>
</cp:coreProperties>
</file>